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e631ef74f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rding plan" sheetId="1" r:id="R29ae9fcb9ad546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"/>
    <x:numFmt numFmtId="201" formatCode="0"/>
    <x:numFmt numFmtId="202" formatCode="0.0"/>
    <x:numFmt numFmtId="203" formatCode="0%"/>
  </x:numFmts>
  <x:fonts count="7">
    <x:font>
      <x:sz val="11"/>
      <x:name val="Carlito"/>
    </x:font>
    <x:font>
      <x:sz val="11"/>
      <x:color rgb="FF172B3A"/>
      <x:name val="Arial"/>
    </x:font>
    <x:font>
      <x:b/>
      <x:sz val="16"/>
      <x:color rgb="FF203B52"/>
      <x:name val="Arial"/>
    </x:font>
    <x:font>
      <x:i/>
      <x:sz val="11"/>
      <x:color rgb="FF172B3A"/>
      <x:name val="Arial"/>
    </x:font>
    <x:font>
      <x:b/>
      <x:sz val="11"/>
      <x:color rgb="FFFFFFFF"/>
      <x:name val="Arial"/>
    </x:font>
    <x:font>
      <x:b/>
      <x:sz val="11"/>
      <x:color rgb="FF172B3A"/>
      <x:name val="Arial"/>
    </x:font>
    <x:font>
      <x:sz val="10"/>
      <x:color rgb="FF52616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B52"/>
      </x:patternFill>
    </x:fill>
    <x:fill>
      <x:patternFill patternType="solid">
        <x:fgColor rgb="FFFFF0CC"/>
      </x:patternFill>
    </x:fill>
  </x:fills>
  <x:borders count="2">
    <x:border/>
    <x:border>
      <x:bottom style="thin">
        <x:color rgb="FFA6B5BE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0" fontId="1" fillId="0" borderId="1" xfId="0" applyNumberFormat="1" applyFont="1" applyFill="1" applyBorder="1" applyAlignment="1">
      <x:alignment horizontal="right" vertical="center"/>
    </x:xf>
    <x:xf numFmtId="200" fontId="1" fillId="3" borderId="1" xfId="0" applyNumberFormat="1" applyFont="1" applyFill="1" applyBorder="1" applyAlignment="1">
      <x:alignment horizontal="right" vertical="center"/>
    </x:xf>
    <x:xf numFmtId="202" fontId="1" fillId="0" borderId="1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A63B2C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8557c0d2d43fd" /><Relationship Type="http://schemas.openxmlformats.org/officeDocument/2006/relationships/theme" Target="/xl/theme/theme1.xml" Id="Rd444c5ac008a4c84" /><Relationship Type="http://schemas.openxmlformats.org/officeDocument/2006/relationships/sharedStrings" Target="/xl/sharedStrings.xml" Id="Re6262e1755524d99" /><Relationship Type="http://schemas.openxmlformats.org/officeDocument/2006/relationships/worksheet" Target="/xl/worksheets/sheet1.xml" Id="R29ae9fcb9ad546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B52"/>
  </x:sheetPr>
  <x:sheetViews>
    <x:sheetView showGridLines="0" workbookViewId="0"/>
  </x:sheetViews>
  <x:sheetFormatPr defaultRowHeight="15"/>
  <x:cols>
    <x:col min="1" max="1" width="21.110000610351562" hidden="0" customWidth="1"/>
    <x:col min="2" max="2" width="15.779999732971191" hidden="0" customWidth="1"/>
    <x:col min="3" max="3" width="16.219999313354492" hidden="0" customWidth="1"/>
    <x:col min="4" max="4" width="17.559999465942383" hidden="0" customWidth="1"/>
    <x:col min="5" max="5" width="17.559999465942383" hidden="0" customWidth="1"/>
    <x:col min="6" max="6" width="17.559999465942383" hidden="0" customWidth="1"/>
    <x:col min="7" max="7" width="17.559999465942383" hidden="0" customWidth="1"/>
  </x:cols>
  <x:sheetData>
    <x:row r="2">
      <x:c r="A2" s="3" t="str">
        <x:v>QuarkView recording storage worksheet</x:v>
      </x:c>
      <x:c r="B2" s="2"/>
      <x:c r="C2" s="2"/>
      <x:c r="D2" s="2"/>
      <x:c r="E2" s="2"/>
      <x:c r="F2" s="2"/>
      <x:c r="G2" s="2"/>
    </x:row>
    <x:row r="3">
      <x:c r="A3" s="4"/>
      <x:c r="B3" s="4"/>
      <x:c r="C3" s="4"/>
      <x:c r="D3" s="4"/>
      <x:c r="E3" s="4"/>
      <x:c r="F3" s="4"/>
      <x:c r="G3" s="4"/>
    </x:row>
    <x:row r="4">
      <x:c r="A4" s="5" t="str">
        <x:v>4 / 8 / 16 / 32 recorded cameras. Decimal TB. Editable cells are amber.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38" customHeight="1">
      <x:c r="A6" s="9" t="str">
        <x:v>Cameras</x:v>
      </x:c>
      <x:c r="B6" s="9" t="str">
        <x:v>Video total
(Mbps)</x:v>
      </x:c>
      <x:c r="C6" s="9" t="str">
        <x:v>Video per day
(TB)</x:v>
      </x:c>
      <x:c r="D6" s="9" t="str">
        <x:v>Target video
(TB)</x:v>
      </x:c>
      <x:c r="E6" s="9" t="str">
        <x:v>With allowance
(TB)</x:v>
      </x:c>
      <x:c r="F6" s="9" t="str">
        <x:v>Available for video
(TB, input)</x:v>
      </x:c>
      <x:c r="G6" s="9" t="str">
        <x:v>Video retention
(days)</x:v>
      </x:c>
    </x:row>
    <x:row r="7" ht="30" customHeight="1">
      <x:c r="A7" s="13" t="n">
        <x:v>4</x:v>
      </x:c>
      <x:c r="B7" s="25" t="n">
        <x:f>IF(ISNUMBER(A7),IF(AND($B$19="Valid inputs",ISNUMBER(A7),A7&gt;=1,A7&lt;=1024,A7=INT(A7)),A7*$B$14,"n.a."),"n.a.")</x:f>
        <x:v>16</x:v>
      </x:c>
      <x:c r="C7" s="25" t="n">
        <x:f>IF(ISNUMBER(B7),B7*1000000*$B$15*3600/8/1000000000000,"n.a.")</x:f>
        <x:v>0.1728</x:v>
      </x:c>
      <x:c r="D7" s="25" t="n">
        <x:f>IF(ISNUMBER(C7),C7*$B$16,"n.a.")</x:f>
        <x:v>5.184</x:v>
      </x:c>
      <x:c r="E7" s="25" t="n">
        <x:f>IF(ISNUMBER(D7),D7*(1+$B$17),"n.a.")</x:f>
        <x:v>6.2208</x:v>
      </x:c>
      <x:c r="F7" s="26"/>
      <x:c r="G7" s="27" t="str">
        <x:f>IF(AND(ISNUMBER(C7),C7&gt;0,ISNUMBER(F7),F7&gt;=0),F7/C7,"n.a.")</x:f>
        <x:v>n.a.</x:v>
      </x:c>
    </x:row>
    <x:row r="8" ht="30" customHeight="1">
      <x:c r="A8" s="13" t="n">
        <x:v>8</x:v>
      </x:c>
      <x:c r="B8" s="25" t="n">
        <x:f>IF(ISNUMBER(A8),IF(AND($B$19="Valid inputs",ISNUMBER(A8),A8&gt;=1,A8&lt;=1024,A8=INT(A8)),A8*$B$14,"n.a."),"n.a.")</x:f>
        <x:v>32</x:v>
      </x:c>
      <x:c r="C8" s="25" t="n">
        <x:f>IF(ISNUMBER(B8),B8*1000000*$B$15*3600/8/1000000000000,"n.a.")</x:f>
        <x:v>0.3456</x:v>
      </x:c>
      <x:c r="D8" s="25" t="n">
        <x:f>IF(ISNUMBER(C8),C8*$B$16,"n.a.")</x:f>
        <x:v>10.368</x:v>
      </x:c>
      <x:c r="E8" s="25" t="n">
        <x:f>IF(ISNUMBER(D8),D8*(1+$B$17),"n.a.")</x:f>
        <x:v>12.4416</x:v>
      </x:c>
      <x:c r="F8" s="26"/>
      <x:c r="G8" s="27" t="str">
        <x:f>IF(AND(ISNUMBER(C8),C8&gt;0,ISNUMBER(F8),F8&gt;=0),F8/C8,"n.a.")</x:f>
        <x:v>n.a.</x:v>
      </x:c>
    </x:row>
    <x:row r="9" ht="30" customHeight="1">
      <x:c r="A9" s="13" t="n">
        <x:v>16</x:v>
      </x:c>
      <x:c r="B9" s="25" t="n">
        <x:f>IF(ISNUMBER(A9),IF(AND($B$19="Valid inputs",ISNUMBER(A9),A9&gt;=1,A9&lt;=1024,A9=INT(A9)),A9*$B$14,"n.a."),"n.a.")</x:f>
        <x:v>64</x:v>
      </x:c>
      <x:c r="C9" s="25" t="n">
        <x:f>IF(ISNUMBER(B9),B9*1000000*$B$15*3600/8/1000000000000,"n.a.")</x:f>
        <x:v>0.6912</x:v>
      </x:c>
      <x:c r="D9" s="25" t="n">
        <x:f>IF(ISNUMBER(C9),C9*$B$16,"n.a.")</x:f>
        <x:v>20.736</x:v>
      </x:c>
      <x:c r="E9" s="25" t="n">
        <x:f>IF(ISNUMBER(D9),D9*(1+$B$17),"n.a.")</x:f>
        <x:v>24.8832</x:v>
      </x:c>
      <x:c r="F9" s="26"/>
      <x:c r="G9" s="27" t="str">
        <x:f>IF(AND(ISNUMBER(C9),C9&gt;0,ISNUMBER(F9),F9&gt;=0),F9/C9,"n.a.")</x:f>
        <x:v>n.a.</x:v>
      </x:c>
    </x:row>
    <x:row r="10" ht="30" customHeight="1">
      <x:c r="A10" s="15" t="n">
        <x:v>32</x:v>
      </x:c>
      <x:c r="B10" s="28" t="n">
        <x:f>IF(ISNUMBER(A10),IF(AND($B$19="Valid inputs",ISNUMBER(A10),A10&gt;=1,A10&lt;=1024,A10=INT(A10)),A10*$B$14,"n.a."),"n.a.")</x:f>
        <x:v>128</x:v>
      </x:c>
      <x:c r="C10" s="28" t="n">
        <x:f>IF(ISNUMBER(B10),B10*1000000*$B$15*3600/8/1000000000000,"n.a.")</x:f>
        <x:v>1.3824</x:v>
      </x:c>
      <x:c r="D10" s="28" t="n">
        <x:f>IF(ISNUMBER(C10),C10*$B$16,"n.a.")</x:f>
        <x:v>41.472</x:v>
      </x:c>
      <x:c r="E10" s="28" t="n">
        <x:f>IF(ISNUMBER(D10),D10*(1+$B$17),"n.a.")</x:f>
        <x:v>49.7664</x:v>
      </x:c>
      <x:c r="F10" s="29"/>
      <x:c r="G10" s="30" t="str">
        <x:f>IF(AND(ISNUMBER(C10),C10&gt;0,ISNUMBER(F10),F10&gt;=0),F10/C10,"n.a.")</x:f>
        <x:v>n.a.</x:v>
      </x:c>
    </x:row>
    <x:row r="11">
      <x:c r="A11" s="2"/>
      <x:c r="B11" s="2"/>
      <x:c r="C11" s="2"/>
      <x:c r="D11" s="2"/>
      <x:c r="E11" s="2"/>
      <x:c r="F11" s="2"/>
      <x:c r="G11" s="2"/>
    </x:row>
    <x:row r="12">
      <x:c r="A12" s="19" t="str">
        <x:v>Recording assumptions</x:v>
      </x:c>
      <x:c r="B12" s="2"/>
      <x:c r="C12" s="2"/>
      <x:c r="D12" s="2"/>
      <x:c r="E12" s="2"/>
      <x:c r="F12" s="2"/>
      <x:c r="G12" s="2"/>
    </x:row>
    <x:row r="13">
      <x:c r="A13" s="2"/>
      <x:c r="B13" s="2"/>
      <x:c r="C13" s="2"/>
      <x:c r="D13" s="2"/>
      <x:c r="E13" s="2"/>
      <x:c r="F13" s="2"/>
      <x:c r="G13" s="2"/>
    </x:row>
    <x:row r="14" ht="30" customHeight="1">
      <x:c r="A14" s="23" t="str">
        <x:v>Average video bitrate</x:v>
      </x:c>
      <x:c r="B14" s="31" t="n">
        <x:v>4</x:v>
      </x:c>
      <x:c r="C14" s="2" t="str">
        <x:v>Mbps / camera</x:v>
      </x:c>
      <x:c r="D14" s="24" t="str">
        <x:v>Illustrative average; use measured bitrate</x:v>
      </x:c>
      <x:c r="E14" s="2"/>
      <x:c r="F14" s="2"/>
      <x:c r="G14" s="2"/>
    </x:row>
    <x:row r="15" ht="30" customHeight="1">
      <x:c r="A15" s="23" t="str">
        <x:v>Recording time</x:v>
      </x:c>
      <x:c r="B15" s="31" t="n">
        <x:v>24</x:v>
      </x:c>
      <x:c r="C15" s="2" t="str">
        <x:v>hours / day</x:v>
      </x:c>
      <x:c r="D15" s="24" t="str">
        <x:v>Continuous recording at 24; event hours need evidence</x:v>
      </x:c>
      <x:c r="E15" s="2"/>
      <x:c r="F15" s="2"/>
      <x:c r="G15" s="2"/>
    </x:row>
    <x:row r="16" ht="30" customHeight="1">
      <x:c r="A16" s="23" t="str">
        <x:v>Target retention</x:v>
      </x:c>
      <x:c r="B16" s="32" t="n">
        <x:v>30</x:v>
      </x:c>
      <x:c r="C16" s="2" t="str">
        <x:v>days</x:v>
      </x:c>
      <x:c r="D16" s="24" t="str">
        <x:v>Planning target; verify actual oldest playback</x:v>
      </x:c>
      <x:c r="E16" s="2"/>
      <x:c r="F16" s="2"/>
      <x:c r="G16" s="2"/>
    </x:row>
    <x:row r="17" ht="30" customHeight="1">
      <x:c r="A17" s="23" t="str">
        <x:v>Added allowance</x:v>
      </x:c>
      <x:c r="B17" s="33" t="n">
        <x:v>0.2</x:v>
      </x:c>
      <x:c r="C17" s="2" t="str">
        <x:v>fraction</x:v>
      </x:c>
      <x:c r="D17" s="24" t="str">
        <x:v>For capacity planning only; not applied to video retention</x:v>
      </x:c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 t="str">
        <x:v>Input status</x:v>
      </x:c>
      <x:c r="B19" s="2" t="str">
        <x:f>IF(COUNT(B14:B17)&lt;&gt;4,"Check inputs",IF(AND(B14&gt;=0.01,B14&lt;=1000,B15&gt;=0.01,B15&lt;=24,B16&gt;=1,B16&lt;=10000,B16=INT(B16),B17&gt;=0,B17&lt;=5),"Valid inputs","Check inputs"))</x:f>
        <x:v>Valid inputs</x:v>
      </x:c>
      <x:c r="C19" s="2"/>
      <x:c r="D19" s="2"/>
      <x:c r="E19" s="2"/>
      <x:c r="F19" s="2"/>
      <x:c r="G19" s="2"/>
    </x:row>
    <x:row r="20" ht="22" customHeight="1">
      <x:c r="A20" s="22" t="str">
        <x:v>Available TB: net capacity for video after all other allowances. Blank means unknown; zero means no video capacity.</x:v>
      </x:c>
      <x:c r="B20" s="2"/>
      <x:c r="C20" s="2"/>
      <x:c r="D20" s="2"/>
      <x:c r="E20" s="2"/>
      <x:c r="F20" s="2"/>
      <x:c r="G20" s="2"/>
    </x:row>
    <x:row r="21" ht="22" customHeight="1">
      <x:c r="A21" s="22" t="str">
        <x:v>E adds illustrative purchase allowance. G = net available TB / daily video TB; no allowance is deducted again.</x:v>
      </x:c>
      <x:c r="B21" s="2"/>
      <x:c r="C21" s="2"/>
      <x:c r="D21" s="2"/>
      <x:c r="E21" s="2"/>
      <x:c r="F21" s="2"/>
      <x:c r="G21" s="2"/>
    </x:row>
    <x:row r="22" ht="22" customHeight="1">
      <x:c r="A22" s="22" t="str">
        <x:v>Channels, physical PoE ports, cameras supplied, drive bays and per-drive limits are separate checks.</x:v>
      </x:c>
      <x:c r="B22" s="2"/>
      <x:c r="C22" s="2"/>
      <x:c r="D22" s="2"/>
      <x:c r="E22" s="2"/>
      <x:c r="F22" s="2"/>
      <x:c r="G22" s="2"/>
    </x:row>
    <x:row r="23" ht="22" customHeight="1">
      <x:c r="A23" s="22" t="str">
        <x:v>Source: QuarkView NVR storage sizing. Assumptions are examples, not measured model specifications.</x:v>
      </x:c>
      <x:c r="B23" s="2"/>
      <x:c r="C23" s="2"/>
      <x:c r="D23" s="2"/>
      <x:c r="E23" s="2"/>
      <x:c r="F23" s="2"/>
      <x:c r="G23" s="2"/>
    </x:row>
    <x:row r="24" ht="22" customHeight="1">
      <x:c r="A24" s="22" t="str">
        <x:v>https://quarkview.com/knowledge-base/nvr-storage-sizing</x:v>
      </x:c>
      <x:c r="B24" s="2"/>
      <x:c r="C24" s="2"/>
      <x:c r="D24" s="2"/>
      <x:c r="E24" s="2"/>
      <x:c r="F24" s="2"/>
      <x:c r="G24" s="2"/>
    </x:row>
  </x:sheetData>
  <x:conditionalFormatting sqref="B19:B19">
    <x:cfRule type="containsText" dxfId="0" priority="1" operator="containsText" text="Check inputs"/>
  </x:conditionalFormatting>
  <x:dataValidations count="6">
    <x:dataValidation type="whole" operator="between" sqref="A7:A10">
      <x:formula1>1</x:formula1>
      <x:formula2>1024</x:formula2>
    </x:dataValidation>
    <x:dataValidation type="decimal" operator="greaterThan" sqref="F7:F10">
      <x:formula1>0</x:formula1>
    </x:dataValidation>
    <x:dataValidation type="decimal" operator="between" sqref="B14">
      <x:formula1>0.01</x:formula1>
      <x:formula2>1000</x:formula2>
    </x:dataValidation>
    <x:dataValidation type="decimal" operator="between" sqref="B15">
      <x:formula1>0.01</x:formula1>
      <x:formula2>24</x:formula2>
    </x:dataValidation>
    <x:dataValidation type="whole" operator="between" sqref="B16">
      <x:formula1>1</x:formula1>
      <x:formula2>10000</x:formula2>
    </x:dataValidation>
    <x:dataValidation type="decimal" operator="between" sqref="B17">
      <x:formula1>0</x:formula1>
      <x:formula2>5</x:formula2>
    </x:dataValidation>
  </x:dataValidations>
  <x:pageMargins left="0.7" right="0.7" top="0.75" bottom="0.75" header="0.3" footer="0.3"/>
</x:worksheet>
</file>